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0" yWindow="-20" windowWidth="13260" windowHeight="11020"/>
  </bookViews>
  <sheets>
    <sheet name="Лист1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F20" i="1"/>
  <c r="F27"/>
  <c r="E27"/>
  <c r="E21"/>
  <c r="E20"/>
  <c r="E19"/>
  <c r="E18"/>
  <c r="E17"/>
  <c r="C30"/>
  <c r="C31" s="1"/>
  <c r="C22"/>
  <c r="C26"/>
  <c r="C25"/>
  <c r="C23"/>
  <c r="E23" s="1"/>
  <c r="C15" l="1"/>
  <c r="E29" l="1"/>
  <c r="E28" l="1"/>
  <c r="E26"/>
  <c r="E30" l="1"/>
  <c r="F30" s="1"/>
  <c r="F19"/>
  <c r="F29"/>
  <c r="F26"/>
  <c r="E25"/>
  <c r="F25" s="1"/>
  <c r="E24"/>
  <c r="F24" s="1"/>
  <c r="F21"/>
  <c r="F18"/>
  <c r="F17"/>
  <c r="F28" l="1"/>
  <c r="E22"/>
  <c r="F22" s="1"/>
  <c r="B31" l="1"/>
  <c r="F23" l="1"/>
  <c r="F15"/>
  <c r="D15" l="1"/>
  <c r="B15"/>
</calcChain>
</file>

<file path=xl/sharedStrings.xml><?xml version="1.0" encoding="utf-8"?>
<sst xmlns="http://schemas.openxmlformats.org/spreadsheetml/2006/main" count="45" uniqueCount="35">
  <si>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</si>
  <si>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</si>
  <si>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</si>
  <si>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</si>
  <si>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</si>
  <si>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(экономия)</t>
  </si>
  <si>
    <t>-</t>
  </si>
  <si>
    <t>Доходы:</t>
  </si>
  <si>
    <t>Членские взносы арбитражных управляющих</t>
  </si>
  <si>
    <t>Прочие доходы</t>
  </si>
  <si>
    <t>Итого доходов</t>
  </si>
  <si>
    <t>Расходы:</t>
  </si>
  <si>
    <t>Заработная плата и налоги с ФОТ административно-управляющего персонала</t>
  </si>
  <si>
    <t>Канцелярские расходы, содержание офисной техники, материалы</t>
  </si>
  <si>
    <t>Почтовые расходы</t>
  </si>
  <si>
    <t>Аренда помещения</t>
  </si>
  <si>
    <t>Телефон, интернет</t>
  </si>
  <si>
    <t>Услуги банка</t>
  </si>
  <si>
    <t>Лицензии, ЭЦП, ПО</t>
  </si>
  <si>
    <t>Услуги по привлечению АУ, рассмотрение жалоб и прочие</t>
  </si>
  <si>
    <t>Прочие</t>
  </si>
  <si>
    <t>Итого расходов</t>
  </si>
  <si>
    <t>В %</t>
  </si>
  <si>
    <t>Страхование компенсационного фонда, финансовых рисков</t>
  </si>
  <si>
    <r>
      <t xml:space="preserve"> </t>
    </r>
    <r>
      <rPr>
        <sz val="8"/>
        <color theme="1"/>
        <rFont val="Times New Roman"/>
        <family val="1"/>
        <charset val="204"/>
      </rPr>
      <t>(перерасход)</t>
    </r>
  </si>
  <si>
    <t>Амортизация имущества</t>
  </si>
  <si>
    <t>Расходы на рекламу</t>
  </si>
  <si>
    <t>Расходы на служебные командировки</t>
  </si>
  <si>
    <t>Ассоциации арбитражных управляющих «Центр финансового оздоровления предприятий агропромышленного комплекса»</t>
  </si>
  <si>
    <t>за 2019 год</t>
  </si>
  <si>
    <t>Членские взносы в РССОАУ, НСПАУ, услуги депозитария</t>
  </si>
  <si>
    <t>Утвержден Общим собранием членов ААУ «ЦФОП АПК»</t>
  </si>
  <si>
    <t>Представил: Директор ААУ «ЦФОП АПК»            _____________________   / А.И. Полонянкин /</t>
  </si>
  <si>
    <t>"21" апреля 2020 г.</t>
  </si>
  <si>
    <t>Отчет о результатах финансово-хозяйственной деятельности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</si>
</sst>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9" fontId="4" fillId="0" borderId="6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164" fontId="5" fillId="0" borderId="6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9" fontId="5" fillId="0" borderId="6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justify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5" xfId="0" applyNumberFormat="1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9" fontId="4" fillId="0" borderId="11" xfId="0" applyNumberFormat="1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center" vertical="top" wrapText="1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selection activeCell="I12" sqref="I12"/>
    </sheetView>
  </sheetViews>
  <sheetFormatPr defaultRowHeight="14.5"/>
  <cols>
    <col min="1" max="1" width="49.81640625" customWidth="1"/>
    <col min="2" max="2" width="13.7265625" customWidth="1"/>
    <col min="3" max="3" width="13.453125" customWidth="1"/>
    <col min="4" max="6" width="10.7265625" customWidth="1"/>
  </cols>
  <sheetData>
    <row r="1" spans="1:6">
      <c r="A1" s="39" t="s">
        <v>34</v>
      </c>
      <c r="B1" s="39"/>
      <c r="C1" s="39"/>
      <c r="D1" s="39"/>
      <c r="E1" s="39"/>
      <c r="F1" s="39"/>
    </row>
    <row r="2" spans="1:6" ht="15" customHeight="1">
      <c r="A2" s="40" t="s">
        <v>28</v>
      </c>
      <c r="B2" s="40"/>
      <c r="C2" s="40"/>
      <c r="D2" s="40"/>
      <c r="E2" s="40"/>
      <c r="F2" s="40"/>
    </row>
    <row r="3" spans="1:6">
      <c r="A3" s="39" t="s">
        <v>29</v>
      </c>
      <c r="B3" s="39"/>
      <c r="C3" s="39"/>
      <c r="D3" s="39"/>
      <c r="E3" s="39"/>
      <c r="F3" s="39"/>
    </row>
    <row r="4" spans="1:6">
      <c r="A4" s="41"/>
      <c r="B4" s="41"/>
      <c r="C4" s="41"/>
      <c r="D4" s="41"/>
      <c r="E4" s="41"/>
      <c r="F4" s="41"/>
    </row>
    <row r="5" spans="1:6">
      <c r="A5" s="43" t="s">
        <v>31</v>
      </c>
      <c r="B5" s="44"/>
      <c r="C5" s="44"/>
      <c r="D5" s="44"/>
      <c r="E5" s="44"/>
      <c r="F5" s="44"/>
    </row>
    <row r="6" spans="1:6">
      <c r="A6" s="42" t="s">
        <v>33</v>
      </c>
      <c r="B6" s="42"/>
      <c r="C6" s="42"/>
      <c r="D6" s="42"/>
      <c r="E6" s="42"/>
      <c r="F6" s="42"/>
    </row>
    <row r="7" spans="1:6" ht="15" thickBot="1">
      <c r="A7" s="1"/>
    </row>
    <row r="8" spans="1:6" ht="20.149999999999999" customHeight="1" thickBot="1">
      <c r="A8" s="29" t="s">
        <v>0</v>
      </c>
      <c r="B8" s="29" t="s">
        <v>1</v>
      </c>
      <c r="C8" s="29" t="s">
        <v>2</v>
      </c>
      <c r="D8" s="32" t="s">
        <v>3</v>
      </c>
      <c r="E8" s="33"/>
      <c r="F8" s="34"/>
    </row>
    <row r="9" spans="1:6" ht="20.149999999999999" customHeight="1" thickBot="1">
      <c r="A9" s="30"/>
      <c r="B9" s="30"/>
      <c r="C9" s="30"/>
      <c r="D9" s="32" t="s">
        <v>4</v>
      </c>
      <c r="E9" s="34"/>
      <c r="F9" s="29" t="s">
        <v>22</v>
      </c>
    </row>
    <row r="10" spans="1:6" ht="20.149999999999999" customHeight="1">
      <c r="A10" s="30"/>
      <c r="B10" s="30"/>
      <c r="C10" s="30"/>
      <c r="D10" s="35" t="s">
        <v>24</v>
      </c>
      <c r="E10" s="37" t="s">
        <v>5</v>
      </c>
      <c r="F10" s="30"/>
    </row>
    <row r="11" spans="1:6" ht="20.149999999999999" customHeight="1" thickBot="1">
      <c r="A11" s="31"/>
      <c r="B11" s="31"/>
      <c r="C11" s="31"/>
      <c r="D11" s="36"/>
      <c r="E11" s="38"/>
      <c r="F11" s="31"/>
    </row>
    <row r="12" spans="1:6" ht="20.149999999999999" customHeight="1" thickBot="1">
      <c r="A12" s="4" t="s">
        <v>7</v>
      </c>
      <c r="B12" s="8"/>
      <c r="C12" s="8"/>
      <c r="D12" s="8"/>
      <c r="E12" s="8"/>
      <c r="F12" s="3"/>
    </row>
    <row r="13" spans="1:6" ht="20.149999999999999" customHeight="1" thickBot="1">
      <c r="A13" s="6" t="s">
        <v>8</v>
      </c>
      <c r="B13" s="9">
        <v>38556</v>
      </c>
      <c r="C13" s="9">
        <v>29670.06</v>
      </c>
      <c r="D13" s="9" t="s">
        <v>6</v>
      </c>
      <c r="E13" s="9" t="s">
        <v>6</v>
      </c>
      <c r="F13" s="5" t="s">
        <v>6</v>
      </c>
    </row>
    <row r="14" spans="1:6" ht="20.149999999999999" customHeight="1" thickBot="1">
      <c r="A14" s="2" t="s">
        <v>9</v>
      </c>
      <c r="B14" s="9" t="s">
        <v>6</v>
      </c>
      <c r="C14" s="9"/>
      <c r="D14" s="9" t="s">
        <v>6</v>
      </c>
      <c r="E14" s="9" t="s">
        <v>6</v>
      </c>
      <c r="F14" s="5"/>
    </row>
    <row r="15" spans="1:6" ht="20.149999999999999" customHeight="1" thickBot="1">
      <c r="A15" s="10" t="s">
        <v>10</v>
      </c>
      <c r="B15" s="7">
        <f>SUM(B13:B14)</f>
        <v>38556</v>
      </c>
      <c r="C15" s="7">
        <f>C13</f>
        <v>29670.06</v>
      </c>
      <c r="D15" s="7" t="str">
        <f>D13</f>
        <v>-</v>
      </c>
      <c r="E15" s="7" t="s">
        <v>6</v>
      </c>
      <c r="F15" s="11" t="str">
        <f>F13</f>
        <v>-</v>
      </c>
    </row>
    <row r="16" spans="1:6" ht="20.149999999999999" customHeight="1" thickBot="1">
      <c r="A16" s="4" t="s">
        <v>11</v>
      </c>
      <c r="B16" s="8" t="s">
        <v>6</v>
      </c>
      <c r="C16" s="8"/>
      <c r="D16" s="8" t="s">
        <v>6</v>
      </c>
      <c r="E16" s="8" t="s">
        <v>6</v>
      </c>
      <c r="F16" s="3" t="s">
        <v>6</v>
      </c>
    </row>
    <row r="17" spans="1:6" ht="27.75" customHeight="1" thickBot="1">
      <c r="A17" s="12" t="s">
        <v>12</v>
      </c>
      <c r="B17" s="13">
        <v>10000</v>
      </c>
      <c r="C17" s="24">
        <v>5707.5</v>
      </c>
      <c r="D17" s="13"/>
      <c r="E17" s="13">
        <f>B17-C17</f>
        <v>4292.5</v>
      </c>
      <c r="F17" s="20">
        <f>E17/B17</f>
        <v>0.42925000000000002</v>
      </c>
    </row>
    <row r="18" spans="1:6" ht="27.75" customHeight="1" thickBot="1">
      <c r="A18" s="12" t="s">
        <v>27</v>
      </c>
      <c r="B18" s="13">
        <v>1000</v>
      </c>
      <c r="C18" s="24">
        <v>139</v>
      </c>
      <c r="D18" s="13"/>
      <c r="E18" s="13">
        <f t="shared" ref="E18:E20" si="0">B18-C18</f>
        <v>861</v>
      </c>
      <c r="F18" s="20">
        <f t="shared" ref="F18:F20" si="1">E18/B18</f>
        <v>0.86099999999999999</v>
      </c>
    </row>
    <row r="19" spans="1:6" ht="27.75" customHeight="1" thickBot="1">
      <c r="A19" s="12" t="s">
        <v>13</v>
      </c>
      <c r="B19" s="13">
        <v>1500</v>
      </c>
      <c r="C19" s="24">
        <v>854.67</v>
      </c>
      <c r="D19" s="13"/>
      <c r="E19" s="13">
        <f t="shared" si="0"/>
        <v>645.33000000000004</v>
      </c>
      <c r="F19" s="20">
        <f t="shared" si="1"/>
        <v>0.43022000000000005</v>
      </c>
    </row>
    <row r="20" spans="1:6" ht="20.149999999999999" customHeight="1" thickBot="1">
      <c r="A20" s="14" t="s">
        <v>14</v>
      </c>
      <c r="B20" s="15">
        <v>700</v>
      </c>
      <c r="C20" s="25">
        <v>551.70000000000005</v>
      </c>
      <c r="D20" s="21"/>
      <c r="E20" s="19">
        <f t="shared" si="0"/>
        <v>148.29999999999995</v>
      </c>
      <c r="F20" s="20">
        <f t="shared" si="1"/>
        <v>0.2118571428571428</v>
      </c>
    </row>
    <row r="21" spans="1:6" ht="20.149999999999999" customHeight="1" thickBot="1">
      <c r="A21" s="2" t="s">
        <v>15</v>
      </c>
      <c r="B21" s="9">
        <v>3000</v>
      </c>
      <c r="C21" s="26">
        <v>1202.57</v>
      </c>
      <c r="D21" s="13"/>
      <c r="E21" s="18">
        <f t="shared" ref="E21:E30" si="2">B21-C21</f>
        <v>1797.43</v>
      </c>
      <c r="F21" s="20">
        <f t="shared" ref="F21:F22" si="3">E21/B21</f>
        <v>0.59914333333333336</v>
      </c>
    </row>
    <row r="22" spans="1:6" ht="20.149999999999999" customHeight="1" thickBot="1">
      <c r="A22" s="2" t="s">
        <v>25</v>
      </c>
      <c r="B22" s="9">
        <v>2200</v>
      </c>
      <c r="C22" s="26">
        <f>1770.31+71.47</f>
        <v>1841.78</v>
      </c>
      <c r="D22" s="19"/>
      <c r="E22" s="18">
        <f t="shared" si="2"/>
        <v>358.22</v>
      </c>
      <c r="F22" s="20">
        <f t="shared" si="3"/>
        <v>0.16282727272727274</v>
      </c>
    </row>
    <row r="23" spans="1:6" ht="20.149999999999999" customHeight="1" thickBot="1">
      <c r="A23" s="2" t="s">
        <v>16</v>
      </c>
      <c r="B23" s="9">
        <v>200</v>
      </c>
      <c r="C23" s="26">
        <f>92.53+59.11</f>
        <v>151.63999999999999</v>
      </c>
      <c r="D23" s="19"/>
      <c r="E23" s="18">
        <f t="shared" si="2"/>
        <v>48.360000000000014</v>
      </c>
      <c r="F23" s="20">
        <f>E23/B23</f>
        <v>0.24180000000000007</v>
      </c>
    </row>
    <row r="24" spans="1:6" ht="20.149999999999999" customHeight="1" thickBot="1">
      <c r="A24" s="2" t="s">
        <v>17</v>
      </c>
      <c r="B24" s="9">
        <v>200</v>
      </c>
      <c r="C24" s="26">
        <v>104.75</v>
      </c>
      <c r="D24" s="19"/>
      <c r="E24" s="18">
        <f t="shared" si="2"/>
        <v>95.25</v>
      </c>
      <c r="F24" s="20">
        <f t="shared" ref="F24:F27" si="4">E24/B24</f>
        <v>0.47625000000000001</v>
      </c>
    </row>
    <row r="25" spans="1:6" ht="20.149999999999999" customHeight="1" thickBot="1">
      <c r="A25" s="2" t="s">
        <v>30</v>
      </c>
      <c r="B25" s="9">
        <v>1000</v>
      </c>
      <c r="C25" s="26">
        <f>492+180</f>
        <v>672</v>
      </c>
      <c r="D25" s="19"/>
      <c r="E25" s="18">
        <f t="shared" si="2"/>
        <v>328</v>
      </c>
      <c r="F25" s="20">
        <f t="shared" si="4"/>
        <v>0.32800000000000001</v>
      </c>
    </row>
    <row r="26" spans="1:6" ht="20.149999999999999" customHeight="1" thickBot="1">
      <c r="A26" s="2" t="s">
        <v>18</v>
      </c>
      <c r="B26" s="9">
        <v>500</v>
      </c>
      <c r="C26" s="26">
        <f>73.63+2.5+304.75</f>
        <v>380.88</v>
      </c>
      <c r="D26" s="19"/>
      <c r="E26" s="18">
        <f t="shared" si="2"/>
        <v>119.12</v>
      </c>
      <c r="F26" s="20">
        <f t="shared" si="4"/>
        <v>0.23824000000000001</v>
      </c>
    </row>
    <row r="27" spans="1:6" ht="18" customHeight="1" thickBot="1">
      <c r="A27" s="2" t="s">
        <v>19</v>
      </c>
      <c r="B27" s="9">
        <v>13400</v>
      </c>
      <c r="C27" s="26">
        <v>9902.75</v>
      </c>
      <c r="D27" s="19"/>
      <c r="E27" s="18">
        <f t="shared" si="2"/>
        <v>3497.25</v>
      </c>
      <c r="F27" s="20">
        <f t="shared" si="4"/>
        <v>0.26098880597014923</v>
      </c>
    </row>
    <row r="28" spans="1:6" ht="20.149999999999999" customHeight="1" thickBot="1">
      <c r="A28" s="2" t="s">
        <v>23</v>
      </c>
      <c r="B28" s="9">
        <v>1000</v>
      </c>
      <c r="C28" s="26">
        <v>0</v>
      </c>
      <c r="D28" s="19"/>
      <c r="E28" s="18">
        <f t="shared" si="2"/>
        <v>1000</v>
      </c>
      <c r="F28" s="20">
        <f t="shared" ref="F28:F30" si="5">E28/B28</f>
        <v>1</v>
      </c>
    </row>
    <row r="29" spans="1:6" ht="20.149999999999999" customHeight="1" thickBot="1">
      <c r="A29" s="2" t="s">
        <v>26</v>
      </c>
      <c r="B29" s="9">
        <v>300</v>
      </c>
      <c r="C29" s="26">
        <v>94.99</v>
      </c>
      <c r="D29" s="19"/>
      <c r="E29" s="18">
        <f t="shared" si="2"/>
        <v>205.01</v>
      </c>
      <c r="F29" s="20">
        <f t="shared" si="5"/>
        <v>0.68336666666666668</v>
      </c>
    </row>
    <row r="30" spans="1:6" ht="20.149999999999999" customHeight="1" thickBot="1">
      <c r="A30" s="16" t="s">
        <v>20</v>
      </c>
      <c r="B30" s="17">
        <v>3500</v>
      </c>
      <c r="C30" s="27">
        <f>103.83+12.23+978.08+70+1.56+222.4+34.89+475.83</f>
        <v>1898.8200000000002</v>
      </c>
      <c r="D30" s="23"/>
      <c r="E30" s="22">
        <f t="shared" si="2"/>
        <v>1601.1799999999998</v>
      </c>
      <c r="F30" s="20">
        <f t="shared" si="5"/>
        <v>0.45747999999999994</v>
      </c>
    </row>
    <row r="31" spans="1:6" ht="20.149999999999999" customHeight="1" thickBot="1">
      <c r="A31" s="14" t="s">
        <v>21</v>
      </c>
      <c r="B31" s="15">
        <f>SUM(B17:B30)</f>
        <v>38500</v>
      </c>
      <c r="C31" s="15">
        <f>SUM(C17:C30)</f>
        <v>23503.05</v>
      </c>
      <c r="D31" s="19"/>
      <c r="E31" s="15"/>
      <c r="F31" s="20"/>
    </row>
    <row r="34" spans="1:6">
      <c r="A34" s="28" t="s">
        <v>32</v>
      </c>
      <c r="B34" s="28"/>
      <c r="C34" s="28"/>
      <c r="D34" s="28"/>
      <c r="E34" s="28"/>
      <c r="F34" s="28"/>
    </row>
  </sheetData>
  <mergeCells count="15">
    <mergeCell ref="A1:F1"/>
    <mergeCell ref="A2:F2"/>
    <mergeCell ref="A3:F3"/>
    <mergeCell ref="A4:F4"/>
    <mergeCell ref="A6:F6"/>
    <mergeCell ref="A5:F5"/>
    <mergeCell ref="A34:F34"/>
    <mergeCell ref="A8:A11"/>
    <mergeCell ref="B8:B11"/>
    <mergeCell ref="C8:C11"/>
    <mergeCell ref="D8:F8"/>
    <mergeCell ref="D9:E9"/>
    <mergeCell ref="F9:F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2020-04-30T14:50:35Z</cp:lastPrinted>
  <dcterms:created xsi:type="dcterms:W3CDTF">2016-12-20T08:34:37Z</dcterms:created>
  <dcterms:modified xsi:type="dcterms:W3CDTF">2020-04-30T15:50:22Z</dcterms:modified>
</cp:coreProperties>
</file>